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radom\Desktop\International Golf Group\!PENATI GOLF RESORT\EVENT\TURNAJOVÁ KARTA\TURNAJOVÉ SHEETS 2021\"/>
    </mc:Choice>
  </mc:AlternateContent>
  <xr:revisionPtr revIDLastSave="0" documentId="13_ncr:1_{078E17C6-73F0-45A6-9D60-553A37B488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5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5" l="1"/>
  <c r="I60" i="5" s="1"/>
  <c r="F60" i="5"/>
  <c r="J57" i="5"/>
  <c r="I57" i="5" s="1"/>
  <c r="F57" i="5"/>
  <c r="J56" i="5"/>
  <c r="I56" i="5" s="1"/>
  <c r="F56" i="5"/>
  <c r="J55" i="5"/>
  <c r="I55" i="5" s="1"/>
  <c r="F55" i="5"/>
  <c r="J54" i="5"/>
  <c r="I54" i="5" s="1"/>
  <c r="F54" i="5"/>
  <c r="J53" i="5"/>
  <c r="I53" i="5" s="1"/>
  <c r="F53" i="5"/>
  <c r="J52" i="5"/>
  <c r="I52" i="5" s="1"/>
  <c r="F52" i="5"/>
  <c r="J51" i="5"/>
  <c r="I51" i="5" s="1"/>
  <c r="F51" i="5"/>
  <c r="J50" i="5"/>
  <c r="I50" i="5" s="1"/>
  <c r="F50" i="5"/>
  <c r="J47" i="5"/>
  <c r="I47" i="5" s="1"/>
  <c r="F47" i="5"/>
  <c r="J46" i="5"/>
  <c r="I46" i="5" s="1"/>
  <c r="F46" i="5"/>
  <c r="J45" i="5"/>
  <c r="I45" i="5" s="1"/>
  <c r="F45" i="5"/>
  <c r="J44" i="5"/>
  <c r="I44" i="5" s="1"/>
  <c r="F44" i="5"/>
  <c r="J43" i="5"/>
  <c r="I43" i="5" s="1"/>
  <c r="F43" i="5"/>
  <c r="J40" i="5"/>
  <c r="I40" i="5" s="1"/>
  <c r="F40" i="5"/>
  <c r="J39" i="5"/>
  <c r="I39" i="5" s="1"/>
  <c r="F39" i="5"/>
  <c r="J38" i="5"/>
  <c r="I38" i="5"/>
  <c r="F38" i="5"/>
  <c r="J37" i="5"/>
  <c r="I37" i="5" s="1"/>
  <c r="F37" i="5"/>
  <c r="J36" i="5"/>
  <c r="I36" i="5" s="1"/>
  <c r="F36" i="5"/>
  <c r="J35" i="5"/>
  <c r="I35" i="5" s="1"/>
  <c r="F35" i="5"/>
  <c r="J34" i="5"/>
  <c r="I34" i="5" s="1"/>
  <c r="F34" i="5"/>
  <c r="J33" i="5"/>
  <c r="I33" i="5" s="1"/>
  <c r="F33" i="5"/>
  <c r="J32" i="5"/>
  <c r="I32" i="5" s="1"/>
  <c r="F32" i="5"/>
  <c r="J27" i="5"/>
  <c r="I27" i="5" s="1"/>
  <c r="F27" i="5"/>
  <c r="J26" i="5"/>
  <c r="I26" i="5" s="1"/>
  <c r="F26" i="5"/>
  <c r="J25" i="5"/>
  <c r="I25" i="5" s="1"/>
  <c r="F25" i="5"/>
  <c r="J24" i="5"/>
  <c r="I24" i="5" s="1"/>
  <c r="F24" i="5"/>
  <c r="J58" i="5" l="1"/>
  <c r="I58" i="5" s="1"/>
  <c r="J48" i="5"/>
  <c r="I48" i="5" s="1"/>
  <c r="J29" i="5" a="1"/>
  <c r="J29" i="5" s="1"/>
  <c r="I29" i="5" s="1"/>
  <c r="J41" i="5"/>
  <c r="I41" i="5" s="1"/>
  <c r="J30" i="5" l="1"/>
  <c r="I30" i="5" s="1"/>
  <c r="J62" i="5" l="1"/>
  <c r="I62" i="5" s="1"/>
  <c r="E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Radegast</author>
  </authors>
  <commentList>
    <comment ref="A21" authorId="0" shapeId="0" xr:uid="{16C1C9AE-DA16-428B-9F77-4BB06ADBAE93}">
      <text>
        <r>
          <rPr>
            <b/>
            <sz val="9"/>
            <color indexed="81"/>
            <rFont val="Tahoma"/>
            <family val="2"/>
            <charset val="238"/>
          </rPr>
          <t>Radegast:</t>
        </r>
        <r>
          <rPr>
            <sz val="9"/>
            <color indexed="81"/>
            <rFont val="Tahoma"/>
            <family val="2"/>
            <charset val="238"/>
          </rPr>
          <t xml:space="preserve">
(NIE) Organizátor registruje hráčov vo vlastnej réžii. Klub pripraví registračný stôl. 
(ANO) organizátor si objednáva registrovanie/akreditáciu hráčov na recepcii klubu? 
</t>
        </r>
      </text>
    </comment>
    <comment ref="C21" authorId="0" shapeId="0" xr:uid="{97E5451C-E347-4B23-984D-246499066C98}">
      <text>
        <r>
          <rPr>
            <b/>
            <sz val="9"/>
            <color indexed="81"/>
            <rFont val="Tahoma"/>
            <family val="2"/>
            <charset val="238"/>
          </rPr>
          <t>Radegast:</t>
        </r>
        <r>
          <rPr>
            <sz val="9"/>
            <color indexed="81"/>
            <rFont val="Tahoma"/>
            <family val="2"/>
            <charset val="238"/>
          </rPr>
          <t xml:space="preserve">
(NIE) Organizátor má vlastné vyplnené skórkarty
(ANO) Klub vytlačí scorekarty s menami hráčov pre organizátora
</t>
        </r>
      </text>
    </comment>
    <comment ref="E21" authorId="0" shapeId="0" xr:uid="{FC2B918A-2AD3-46B9-B84C-33EE6B74087D}">
      <text>
        <r>
          <rPr>
            <b/>
            <sz val="9"/>
            <color indexed="81"/>
            <rFont val="Tahoma"/>
            <family val="2"/>
            <charset val="238"/>
          </rPr>
          <t>Radegast:</t>
        </r>
        <r>
          <rPr>
            <sz val="9"/>
            <color indexed="81"/>
            <rFont val="Tahoma"/>
            <family val="2"/>
            <charset val="238"/>
          </rPr>
          <t xml:space="preserve">
Potrebný počet označených autíčiek pre organizátora.</t>
        </r>
      </text>
    </comment>
    <comment ref="G21" authorId="0" shapeId="0" xr:uid="{4FEF2682-106B-41D9-8AC7-F3FF44C6D3CF}">
      <text>
        <r>
          <rPr>
            <b/>
            <sz val="9"/>
            <color indexed="81"/>
            <rFont val="Tahoma"/>
            <family val="2"/>
            <charset val="238"/>
          </rPr>
          <t>Radegast:</t>
        </r>
        <r>
          <rPr>
            <sz val="9"/>
            <color indexed="81"/>
            <rFont val="Tahoma"/>
            <family val="2"/>
            <charset val="238"/>
          </rPr>
          <t xml:space="preserve">
Počet "drivingrange" kódov potrebný predtlačiť organizátorovi.
(SERVIS) neobmedzený počet "drivingrange" košíkov so zabezpečením stavania a zberania košíkov a pyramíd na DR.</t>
        </r>
      </text>
    </comment>
    <comment ref="I21" authorId="0" shapeId="0" xr:uid="{68AB3A87-D4DC-4F0B-AAA2-2C9CF7B602E5}">
      <text>
        <r>
          <rPr>
            <b/>
            <sz val="9"/>
            <color indexed="81"/>
            <rFont val="Tahoma"/>
            <family val="2"/>
            <charset val="238"/>
          </rPr>
          <t xml:space="preserve">Radegast
</t>
        </r>
        <r>
          <rPr>
            <sz val="9"/>
            <color indexed="81"/>
            <rFont val="Tahoma"/>
            <family val="2"/>
            <charset val="238"/>
          </rPr>
          <t xml:space="preserve">Preferované jamky na doplnkové súťaže (vzor: LD11/NTP4)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<sst xmlns="http://schemas.openxmlformats.org/spreadsheetml/2006/main" count="85" uniqueCount="75">
  <si>
    <t>DODÁVATEĽ</t>
  </si>
  <si>
    <t>Firma:</t>
  </si>
  <si>
    <t>Sídlo:</t>
  </si>
  <si>
    <t>IČO:</t>
  </si>
  <si>
    <t>DIČ:</t>
  </si>
  <si>
    <t>DIČ DPH:</t>
  </si>
  <si>
    <t>Meno:</t>
  </si>
  <si>
    <t>Email:</t>
  </si>
  <si>
    <t>Tel:</t>
  </si>
  <si>
    <t>PGR Senica, a.s.</t>
  </si>
  <si>
    <t>Révová 7</t>
  </si>
  <si>
    <t>811 02  Bratislava</t>
  </si>
  <si>
    <t>ODBERATEĽ</t>
  </si>
  <si>
    <t>SK2023253540</t>
  </si>
  <si>
    <t>Fda. Radomír Holečka</t>
  </si>
  <si>
    <t>radomir.holecka@penatigolfresort.sk</t>
  </si>
  <si>
    <t>FORMA PRENÁJMU IHRISKA</t>
  </si>
  <si>
    <t>IHRISKO</t>
  </si>
  <si>
    <t>GOLFOVÉ SLUŽBY</t>
  </si>
  <si>
    <t>EL. AUTÍČKO PRE ORGANIZÁTORA</t>
  </si>
  <si>
    <t>PRENÁJOM REKLAMNÝCH PRIESTOROV</t>
  </si>
  <si>
    <t>VLAJKA NA STOŽIAR (1 kus)</t>
  </si>
  <si>
    <t>CITY LIGHT (1 kus)</t>
  </si>
  <si>
    <t>OUTDOOR PLACHTA 2x1m (1 kus)</t>
  </si>
  <si>
    <t>UZAVRETIE TURNAJA SKGA (pozvaní hostia)</t>
  </si>
  <si>
    <t>ZAPICHOVÁTKA NA ODPALISKÁ (1 jamka)</t>
  </si>
  <si>
    <t>VLAJKA NA JAMKE (1 jamka)</t>
  </si>
  <si>
    <t>RESERVE PARKOVACÍCH MIEST (prezentačné jazdy)</t>
  </si>
  <si>
    <t>REŠTAURAČNÉ A CATERINGOVÉ SLUŽBY (podľa ponuky)</t>
  </si>
  <si>
    <t>CATERING &amp; EVENT</t>
  </si>
  <si>
    <t>OBRATOVÁ ZĽAVA Z FEE PRE ORGANIZÁTORA (%)</t>
  </si>
  <si>
    <t>POČET HRÁČOV</t>
  </si>
  <si>
    <t>CELODENNÝ PRENÁJOM (PO-ŠT)</t>
  </si>
  <si>
    <t>CELODENNÝ PRENÁJOM (PI-NE,SV)</t>
  </si>
  <si>
    <t>DR KOŠÍK (36 loptičiek)</t>
  </si>
  <si>
    <t>+421 901 911 019</t>
  </si>
  <si>
    <t>ORG CARTS</t>
  </si>
  <si>
    <t>ROZMIESTNENIE VLASTNÝCH REKLÁM NA IHRISKU do 16:00</t>
  </si>
  <si>
    <t xml:space="preserve">KAŽDÁ ĎALŠIA ZAČATÁ HODINA </t>
  </si>
  <si>
    <t>ONLINE SCORING (priebežné výsledky na TEL a TV v klube</t>
  </si>
  <si>
    <t>BRANDING PODUJATIA V KLUBOVNI</t>
  </si>
  <si>
    <t>HOSTESKA (1 turnaj)</t>
  </si>
  <si>
    <t>PERSONÁLNE SLUŽBY</t>
  </si>
  <si>
    <t>FOTOGRAF (1 turnaj)</t>
  </si>
  <si>
    <t>ŠTARTÉR 1 hod. (pri postupnom štarte T1/T2)</t>
  </si>
  <si>
    <t>ROZHODCA/MARŠÁL (1 turnaj) - podmienka HCP turnajov</t>
  </si>
  <si>
    <t>REGISTRÁCIA</t>
  </si>
  <si>
    <t>SCORECARDS</t>
  </si>
  <si>
    <t>DR SERVIS NEOBMEDZENE (pyramídy loptičiek s obsluhou)</t>
  </si>
  <si>
    <t>PGA PRO TRÉNER - GOLFOVÁ AKADÉMIA</t>
  </si>
  <si>
    <t>V ....................................., dňa .............................</t>
  </si>
  <si>
    <t>Podpis odberateľa ..........................................................</t>
  </si>
  <si>
    <t>DRIVING RANGE</t>
  </si>
  <si>
    <t>LONGEST / NEAREST</t>
  </si>
  <si>
    <t>počet</t>
  </si>
  <si>
    <t>jednotková cena</t>
  </si>
  <si>
    <t>cena spolu</t>
  </si>
  <si>
    <t>bez DPH</t>
  </si>
  <si>
    <t>s DPH</t>
  </si>
  <si>
    <t>PRENÁJOM IHRISKA TOTAL</t>
  </si>
  <si>
    <t>GOLFOVÉ SLUŽBY TOTAL</t>
  </si>
  <si>
    <t>PERSONÁLNE SLUŽBY TOTAL</t>
  </si>
  <si>
    <t>REKLAMNÉ PRIESTORY TOTAL</t>
  </si>
  <si>
    <t>NÁKLADY NA 1 HRÁČA bez DPH</t>
  </si>
  <si>
    <t>CELKOVÁ SUMA</t>
  </si>
  <si>
    <t>VYSTAVENIE AUTOMOBILU</t>
  </si>
  <si>
    <t>Cenová ponuka vyčísluje rozsah plnenia objednaných služieb, ktoré vychádzajú z objednávateľom vyplnenej turnajovej karty pre dané podujatie. Cenová ponuka obsahuje taktiež úhrn zľavy, ktorá vyplíva zo sumy predbežne kalkulovaných výdavkov odberateľa. V cenovej ponuke je táto zľava už započítaná. Na základe vzájomného odsúhlasenia cenovej ponuky je odberateľ povínný túto ponuku podpísať a zaslať dodávateľovi. Rezervácia sa následne stáva záväznou. Súčasťou cenovej ponuky je aj turnajová zmluva, ktorá sa podpisom cenovej ponuky stáva platnou pre dané podujatie.</t>
  </si>
  <si>
    <t>ROZVOZ HRÁČOV NA ŠTART (prenájom ihriska -8ks)</t>
  </si>
  <si>
    <t xml:space="preserve">TURNAJOVÁ ADMIN./HRÁČ (server, LD/NTP, výsledky) </t>
  </si>
  <si>
    <t>T1 postupný</t>
  </si>
  <si>
    <t>CENOVÁ PONUKA SHEET 2022</t>
  </si>
  <si>
    <t>NÁZOV GOLF TOUR</t>
  </si>
  <si>
    <t>Legend/Heritage</t>
  </si>
  <si>
    <t>GREEN FEE  (ST-ŠT)</t>
  </si>
  <si>
    <t>PENÁJOM ŠTARTOVACEJ HODINY (SO-NE,SV)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</si>
</sst>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27" x14ac:knownFonts="1"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12"/>
      <color rgb="FFC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 tint="0.499984740745262"/>
      <name val="Calibri"/>
      <family val="2"/>
      <charset val="238"/>
    </font>
    <font>
      <i/>
      <sz val="8"/>
      <color rgb="FF4A442A"/>
      <name val="Calibri"/>
      <family val="2"/>
      <charset val="238"/>
    </font>
    <font>
      <u/>
      <sz val="8"/>
      <color theme="10"/>
      <name val="Calibri"/>
      <family val="2"/>
      <charset val="238"/>
    </font>
    <font>
      <b/>
      <sz val="8"/>
      <color rgb="FFC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9"/>
      <color theme="5" tint="0.399975585192419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i/>
      <sz val="8"/>
      <color rgb="FF4A442A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8"/>
      <color theme="0" tint="-0.49998474074526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</cellStyleXfs>
  <cellXfs count="113">
    <xf numFmtId="0" fontId="0" fillId="0" borderId="0" xfId="0"/>
    <xf numFmtId="18" fontId="0" fillId="0" borderId="0" xfId="2" applyNumberFormat="1" applyFont="1"/>
    <xf numFmtId="0" fontId="2" fillId="0" borderId="0" xfId="2" applyFont="1" applyAlignment="1">
      <alignment vertical="center"/>
    </xf>
    <xf numFmtId="165" fontId="2" fillId="0" borderId="0" xfId="2" applyNumberFormat="1" applyFont="1" applyAlignment="1">
      <alignment vertical="center"/>
    </xf>
    <xf numFmtId="0" fontId="4" fillId="0" borderId="2" xfId="2" applyFont="1" applyBorder="1" applyAlignment="1">
      <alignment horizontal="left" vertical="center"/>
    </xf>
    <xf numFmtId="165" fontId="4" fillId="0" borderId="2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165" fontId="4" fillId="0" borderId="3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65" fontId="7" fillId="0" borderId="0" xfId="2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165" fontId="4" fillId="0" borderId="0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0" applyFont="1" applyAlignment="1">
      <alignment vertical="center"/>
    </xf>
    <xf numFmtId="165" fontId="10" fillId="0" borderId="0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3" fontId="6" fillId="0" borderId="0" xfId="2" applyNumberFormat="1" applyFont="1" applyFill="1" applyAlignment="1">
      <alignment horizontal="center" vertical="center"/>
    </xf>
    <xf numFmtId="164" fontId="7" fillId="0" borderId="0" xfId="11" applyFont="1" applyBorder="1" applyAlignment="1">
      <alignment vertical="center"/>
    </xf>
    <xf numFmtId="164" fontId="7" fillId="0" borderId="0" xfId="11" applyFont="1" applyAlignment="1">
      <alignment vertical="center"/>
    </xf>
    <xf numFmtId="165" fontId="17" fillId="3" borderId="0" xfId="0" applyNumberFormat="1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165" fontId="22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5" fontId="20" fillId="2" borderId="0" xfId="0" applyNumberFormat="1" applyFont="1" applyFill="1" applyAlignment="1">
      <alignment vertical="center"/>
    </xf>
    <xf numFmtId="165" fontId="21" fillId="4" borderId="18" xfId="0" applyNumberFormat="1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165" fontId="20" fillId="4" borderId="5" xfId="0" applyNumberFormat="1" applyFont="1" applyFill="1" applyBorder="1" applyAlignment="1">
      <alignment vertical="center"/>
    </xf>
    <xf numFmtId="165" fontId="20" fillId="4" borderId="19" xfId="0" applyNumberFormat="1" applyFont="1" applyFill="1" applyBorder="1" applyAlignment="1">
      <alignment vertical="center"/>
    </xf>
    <xf numFmtId="165" fontId="23" fillId="3" borderId="5" xfId="0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5" fontId="14" fillId="3" borderId="0" xfId="0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165" fontId="4" fillId="0" borderId="4" xfId="2" applyNumberFormat="1" applyFont="1" applyBorder="1" applyAlignment="1">
      <alignment vertical="center"/>
    </xf>
    <xf numFmtId="0" fontId="2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10" fontId="10" fillId="0" borderId="0" xfId="2" applyNumberFormat="1" applyFont="1" applyFill="1" applyAlignment="1">
      <alignment horizontal="center" vertical="center"/>
    </xf>
    <xf numFmtId="0" fontId="4" fillId="5" borderId="0" xfId="2" applyFont="1" applyFill="1" applyAlignment="1">
      <alignment horizontal="left" vertical="center"/>
    </xf>
    <xf numFmtId="0" fontId="4" fillId="5" borderId="11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165" fontId="11" fillId="0" borderId="1" xfId="2" applyNumberFormat="1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4" fillId="5" borderId="6" xfId="2" applyFont="1" applyFill="1" applyBorder="1" applyAlignment="1">
      <alignment horizontal="left" vertical="center"/>
    </xf>
    <xf numFmtId="0" fontId="4" fillId="5" borderId="14" xfId="2" applyFont="1" applyFill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3" fontId="4" fillId="5" borderId="0" xfId="2" applyNumberFormat="1" applyFont="1" applyFill="1" applyAlignment="1">
      <alignment horizontal="left" vertical="center"/>
    </xf>
    <xf numFmtId="3" fontId="4" fillId="5" borderId="11" xfId="2" applyNumberFormat="1" applyFont="1" applyFill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4" fillId="0" borderId="11" xfId="2" applyNumberFormat="1" applyFont="1" applyBorder="1" applyAlignment="1">
      <alignment horizontal="left" vertical="center"/>
    </xf>
    <xf numFmtId="0" fontId="1" fillId="5" borderId="1" xfId="1" applyFill="1" applyBorder="1" applyAlignment="1">
      <alignment horizontal="left" vertical="center"/>
    </xf>
    <xf numFmtId="0" fontId="1" fillId="5" borderId="12" xfId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0" fillId="0" borderId="2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1" fontId="5" fillId="5" borderId="9" xfId="2" applyNumberFormat="1" applyFont="1" applyFill="1" applyBorder="1" applyAlignment="1">
      <alignment horizontal="center" vertical="center"/>
    </xf>
    <xf numFmtId="1" fontId="5" fillId="5" borderId="10" xfId="2" applyNumberFormat="1" applyFont="1" applyFill="1" applyBorder="1" applyAlignment="1">
      <alignment horizontal="center" vertical="center"/>
    </xf>
    <xf numFmtId="14" fontId="5" fillId="5" borderId="15" xfId="2" applyNumberFormat="1" applyFont="1" applyFill="1" applyBorder="1" applyAlignment="1">
      <alignment horizontal="center" vertical="center"/>
    </xf>
    <xf numFmtId="14" fontId="5" fillId="5" borderId="16" xfId="2" applyNumberFormat="1" applyFont="1" applyFill="1" applyBorder="1" applyAlignment="1">
      <alignment horizontal="center" vertical="center"/>
    </xf>
    <xf numFmtId="165" fontId="5" fillId="5" borderId="16" xfId="2" applyNumberFormat="1" applyFont="1" applyFill="1" applyBorder="1" applyAlignment="1">
      <alignment horizontal="center" vertical="center"/>
    </xf>
    <xf numFmtId="20" fontId="5" fillId="5" borderId="16" xfId="2" applyNumberFormat="1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165" fontId="5" fillId="5" borderId="9" xfId="2" applyNumberFormat="1" applyFont="1" applyFill="1" applyBorder="1" applyAlignment="1">
      <alignment horizontal="center" vertical="center"/>
    </xf>
    <xf numFmtId="165" fontId="5" fillId="5" borderId="1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6" fontId="13" fillId="0" borderId="16" xfId="0" applyNumberFormat="1" applyFont="1" applyFill="1" applyBorder="1" applyAlignment="1">
      <alignment horizontal="center" vertical="center"/>
    </xf>
    <xf numFmtId="16" fontId="13" fillId="0" borderId="1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6" fillId="3" borderId="0" xfId="2" applyFont="1" applyFill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6" fillId="3" borderId="0" xfId="2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21" fillId="3" borderId="18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0" fillId="0" borderId="0" xfId="2" applyFont="1" applyFill="1" applyAlignment="1">
      <alignment horizontal="left" vertical="center"/>
    </xf>
    <xf numFmtId="165" fontId="0" fillId="0" borderId="0" xfId="2" applyNumberFormat="1" applyFont="1" applyFill="1" applyAlignment="1">
      <alignment horizontal="left" vertical="center"/>
    </xf>
  </cellXfs>
  <cellStyles count="12">
    <cellStyle name="Bold text" xfId="3" xr:uid="{00000000-0005-0000-0000-000000000000}"/>
    <cellStyle name="Col header" xfId="7" xr:uid="{00000000-0005-0000-0000-000001000000}"/>
    <cellStyle name="Currency" xfId="11" builtinId="4"/>
    <cellStyle name="Date" xfId="8" xr:uid="{00000000-0005-0000-0000-000002000000}"/>
    <cellStyle name="Date &amp; time" xfId="10" xr:uid="{00000000-0005-0000-0000-000003000000}"/>
    <cellStyle name="Hyperlink" xfId="1" builtinId="8"/>
    <cellStyle name="Money" xfId="5" xr:uid="{00000000-0005-0000-0000-000005000000}"/>
    <cellStyle name="Normal" xfId="0" builtinId="0"/>
    <cellStyle name="Number" xfId="4" xr:uid="{00000000-0005-0000-0000-000007000000}"/>
    <cellStyle name="Percentage" xfId="6" xr:uid="{00000000-0005-0000-0000-000008000000}"/>
    <cellStyle name="Text" xfId="2" xr:uid="{00000000-0005-0000-0000-000009000000}"/>
    <cellStyle name="Time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7620</xdr:rowOff>
    </xdr:from>
    <xdr:to>
      <xdr:col>8</xdr:col>
      <xdr:colOff>95250</xdr:colOff>
      <xdr:row>3</xdr:row>
      <xdr:rowOff>60960</xdr:rowOff>
    </xdr:to>
    <xdr:pic>
      <xdr:nvPicPr>
        <xdr:cNvPr id="2" name="Picture 1" descr="Screen shot 2011-12-16 at 15.31.40.png">
          <a:extLst>
            <a:ext uri="{FF2B5EF4-FFF2-40B4-BE49-F238E27FC236}">
              <a16:creationId xmlns:a16="http://schemas.microsoft.com/office/drawing/2014/main" id="{39A5E3B0-7478-4B64-BF57-9942C26C03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7620"/>
          <a:ext cx="3874770" cy="594360"/>
        </a:xfrm>
        <a:prstGeom prst="rect">
          <a:avLst/>
        </a:prstGeom>
      </xdr:spPr>
    </xdr:pic>
    <xdr:clientData/>
  </xdr:twoCellAnchor>
  <xdr:twoCellAnchor>
    <xdr:from>
      <xdr:col>0</xdr:col>
      <xdr:colOff>1379</xdr:colOff>
      <xdr:row>65</xdr:row>
      <xdr:rowOff>133350</xdr:rowOff>
    </xdr:from>
    <xdr:to>
      <xdr:col>9</xdr:col>
      <xdr:colOff>692150</xdr:colOff>
      <xdr:row>68</xdr:row>
      <xdr:rowOff>146050</xdr:rowOff>
    </xdr:to>
    <xdr:pic>
      <xdr:nvPicPr>
        <xdr:cNvPr id="3" name="Picture 5" descr="Screen shot 2011-12-16 at 14.38.39.png">
          <a:extLst>
            <a:ext uri="{FF2B5EF4-FFF2-40B4-BE49-F238E27FC236}">
              <a16:creationId xmlns:a16="http://schemas.microsoft.com/office/drawing/2014/main" id="{BF8B7968-F9CA-40F6-9F3F-AD4218A795D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9" y="9569450"/>
          <a:ext cx="6456571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omir.holecka@penatigolfresort.s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FD5C-3B74-4875-9CFA-CFC05FC6433C}">
  <dimension ref="A4:J65"/>
  <sheetViews>
    <sheetView tabSelected="1" topLeftCell="A4" zoomScaleNormal="100" workbookViewId="0">
      <selection activeCell="I29" sqref="I29"/>
    </sheetView>
  </sheetViews>
  <sheetFormatPr defaultColWidth="8.90625" defaultRowHeight="14.5" x14ac:dyDescent="0.35"/>
  <cols>
    <col min="1" max="3" width="8.90625" style="13"/>
    <col min="4" max="4" width="8.6328125" style="13" customWidth="1"/>
    <col min="5" max="5" width="9.90625" style="14" customWidth="1"/>
    <col min="6" max="6" width="8.90625" style="14"/>
    <col min="7" max="7" width="10" style="13" bestFit="1" customWidth="1"/>
    <col min="8" max="8" width="8.453125" style="13" customWidth="1"/>
    <col min="9" max="9" width="9.90625" style="14" customWidth="1"/>
    <col min="10" max="10" width="10" style="14" customWidth="1"/>
    <col min="11" max="16384" width="8.90625" style="13"/>
  </cols>
  <sheetData>
    <row r="4" spans="1:10" ht="4.25" customHeight="1" x14ac:dyDescent="0.35"/>
    <row r="5" spans="1:10" s="2" customFormat="1" ht="15" customHeight="1" thickBot="1" x14ac:dyDescent="0.4">
      <c r="D5" s="53" t="s">
        <v>70</v>
      </c>
      <c r="E5" s="53"/>
      <c r="F5" s="53"/>
      <c r="G5" s="53"/>
      <c r="I5" s="3"/>
      <c r="J5" s="3"/>
    </row>
    <row r="6" spans="1:10" s="35" customFormat="1" ht="10" customHeight="1" thickBot="1" x14ac:dyDescent="0.4">
      <c r="A6" s="54" t="s">
        <v>12</v>
      </c>
      <c r="B6" s="55"/>
      <c r="C6" s="55"/>
      <c r="D6" s="55"/>
      <c r="E6" s="56"/>
      <c r="F6" s="57" t="s">
        <v>0</v>
      </c>
      <c r="G6" s="58"/>
      <c r="H6" s="58"/>
      <c r="I6" s="58"/>
      <c r="J6" s="59"/>
    </row>
    <row r="7" spans="1:10" s="41" customFormat="1" ht="10.5" x14ac:dyDescent="0.35">
      <c r="A7" s="4" t="s">
        <v>1</v>
      </c>
      <c r="B7" s="60"/>
      <c r="C7" s="60"/>
      <c r="D7" s="60"/>
      <c r="E7" s="61"/>
      <c r="F7" s="5" t="s">
        <v>1</v>
      </c>
      <c r="G7" s="62" t="s">
        <v>9</v>
      </c>
      <c r="H7" s="62"/>
      <c r="I7" s="62"/>
      <c r="J7" s="63"/>
    </row>
    <row r="8" spans="1:10" s="41" customFormat="1" ht="10.5" x14ac:dyDescent="0.35">
      <c r="A8" s="6" t="s">
        <v>2</v>
      </c>
      <c r="B8" s="49"/>
      <c r="C8" s="49"/>
      <c r="D8" s="49"/>
      <c r="E8" s="50"/>
      <c r="F8" s="7" t="s">
        <v>2</v>
      </c>
      <c r="G8" s="51" t="s">
        <v>10</v>
      </c>
      <c r="H8" s="51"/>
      <c r="I8" s="51"/>
      <c r="J8" s="52"/>
    </row>
    <row r="9" spans="1:10" s="41" customFormat="1" ht="10.5" x14ac:dyDescent="0.35">
      <c r="A9" s="6"/>
      <c r="B9" s="49"/>
      <c r="C9" s="49"/>
      <c r="D9" s="49"/>
      <c r="E9" s="50"/>
      <c r="F9" s="7"/>
      <c r="G9" s="51" t="s">
        <v>11</v>
      </c>
      <c r="H9" s="51"/>
      <c r="I9" s="51"/>
      <c r="J9" s="52"/>
    </row>
    <row r="10" spans="1:10" s="41" customFormat="1" ht="10.5" x14ac:dyDescent="0.35">
      <c r="A10" s="6" t="s">
        <v>3</v>
      </c>
      <c r="B10" s="49"/>
      <c r="C10" s="49"/>
      <c r="D10" s="49"/>
      <c r="E10" s="50"/>
      <c r="F10" s="7" t="s">
        <v>3</v>
      </c>
      <c r="G10" s="51">
        <v>472330907</v>
      </c>
      <c r="H10" s="51"/>
      <c r="I10" s="51"/>
      <c r="J10" s="52"/>
    </row>
    <row r="11" spans="1:10" s="41" customFormat="1" ht="10.5" x14ac:dyDescent="0.35">
      <c r="A11" s="6" t="s">
        <v>4</v>
      </c>
      <c r="B11" s="49"/>
      <c r="C11" s="49"/>
      <c r="D11" s="49"/>
      <c r="E11" s="50"/>
      <c r="F11" s="7" t="s">
        <v>4</v>
      </c>
      <c r="G11" s="51">
        <v>2023253540</v>
      </c>
      <c r="H11" s="51"/>
      <c r="I11" s="51"/>
      <c r="J11" s="52"/>
    </row>
    <row r="12" spans="1:10" s="41" customFormat="1" ht="10.5" x14ac:dyDescent="0.35">
      <c r="A12" s="6" t="s">
        <v>5</v>
      </c>
      <c r="B12" s="49"/>
      <c r="C12" s="49"/>
      <c r="D12" s="49"/>
      <c r="E12" s="50"/>
      <c r="F12" s="7" t="s">
        <v>5</v>
      </c>
      <c r="G12" s="51" t="s">
        <v>13</v>
      </c>
      <c r="H12" s="51"/>
      <c r="I12" s="51"/>
      <c r="J12" s="52"/>
    </row>
    <row r="13" spans="1:10" s="41" customFormat="1" ht="10.5" x14ac:dyDescent="0.35">
      <c r="A13" s="6" t="s">
        <v>6</v>
      </c>
      <c r="B13" s="49"/>
      <c r="C13" s="49"/>
      <c r="D13" s="49"/>
      <c r="E13" s="50"/>
      <c r="F13" s="7" t="s">
        <v>6</v>
      </c>
      <c r="G13" s="51" t="s">
        <v>14</v>
      </c>
      <c r="H13" s="51"/>
      <c r="I13" s="51"/>
      <c r="J13" s="52"/>
    </row>
    <row r="14" spans="1:10" s="41" customFormat="1" ht="10.5" x14ac:dyDescent="0.35">
      <c r="A14" s="6" t="s">
        <v>8</v>
      </c>
      <c r="B14" s="64"/>
      <c r="C14" s="64"/>
      <c r="D14" s="64"/>
      <c r="E14" s="65"/>
      <c r="F14" s="7" t="s">
        <v>8</v>
      </c>
      <c r="G14" s="66" t="s">
        <v>35</v>
      </c>
      <c r="H14" s="66"/>
      <c r="I14" s="66"/>
      <c r="J14" s="67"/>
    </row>
    <row r="15" spans="1:10" s="41" customFormat="1" ht="15" thickBot="1" x14ac:dyDescent="0.4">
      <c r="A15" s="44" t="s">
        <v>7</v>
      </c>
      <c r="B15" s="68"/>
      <c r="C15" s="68"/>
      <c r="D15" s="68"/>
      <c r="E15" s="69"/>
      <c r="F15" s="45" t="s">
        <v>7</v>
      </c>
      <c r="G15" s="70" t="s">
        <v>15</v>
      </c>
      <c r="H15" s="71"/>
      <c r="I15" s="71"/>
      <c r="J15" s="72"/>
    </row>
    <row r="16" spans="1:10" s="2" customFormat="1" ht="7" customHeight="1" thickBot="1" x14ac:dyDescent="0.4">
      <c r="C16" s="55"/>
      <c r="D16" s="55"/>
      <c r="E16" s="55"/>
      <c r="F16" s="55"/>
      <c r="G16" s="55"/>
      <c r="H16" s="55"/>
      <c r="I16" s="3"/>
      <c r="J16" s="3"/>
    </row>
    <row r="17" spans="1:10" s="8" customFormat="1" ht="13" customHeight="1" x14ac:dyDescent="0.35">
      <c r="A17" s="73" t="s">
        <v>31</v>
      </c>
      <c r="B17" s="74"/>
      <c r="C17" s="75" t="s">
        <v>71</v>
      </c>
      <c r="D17" s="76"/>
      <c r="E17" s="76"/>
      <c r="F17" s="76"/>
      <c r="G17" s="76"/>
      <c r="H17" s="77"/>
      <c r="I17" s="78" t="s">
        <v>17</v>
      </c>
      <c r="J17" s="79"/>
    </row>
    <row r="18" spans="1:10" s="8" customFormat="1" ht="15" customHeight="1" thickBot="1" x14ac:dyDescent="0.4">
      <c r="A18" s="83">
        <v>0</v>
      </c>
      <c r="B18" s="84"/>
      <c r="C18" s="85">
        <v>44562</v>
      </c>
      <c r="D18" s="86"/>
      <c r="E18" s="87" t="s">
        <v>69</v>
      </c>
      <c r="F18" s="87"/>
      <c r="G18" s="88">
        <v>0.46597222222222223</v>
      </c>
      <c r="H18" s="89"/>
      <c r="I18" s="90" t="s">
        <v>72</v>
      </c>
      <c r="J18" s="91"/>
    </row>
    <row r="19" spans="1:10" s="2" customFormat="1" ht="6" customHeight="1" thickBot="1" x14ac:dyDescent="0.4">
      <c r="E19" s="3"/>
      <c r="F19" s="3"/>
      <c r="I19" s="3"/>
      <c r="J19" s="3"/>
    </row>
    <row r="20" spans="1:10" s="17" customFormat="1" ht="10" customHeight="1" x14ac:dyDescent="0.35">
      <c r="A20" s="80" t="s">
        <v>46</v>
      </c>
      <c r="B20" s="81"/>
      <c r="C20" s="81" t="s">
        <v>47</v>
      </c>
      <c r="D20" s="81"/>
      <c r="E20" s="81" t="s">
        <v>36</v>
      </c>
      <c r="F20" s="81"/>
      <c r="G20" s="81" t="s">
        <v>52</v>
      </c>
      <c r="H20" s="81"/>
      <c r="I20" s="81" t="s">
        <v>53</v>
      </c>
      <c r="J20" s="82"/>
    </row>
    <row r="21" spans="1:10" s="9" customFormat="1" ht="10" customHeight="1" thickBot="1" x14ac:dyDescent="0.4">
      <c r="A21" s="94"/>
      <c r="B21" s="95"/>
      <c r="C21" s="95"/>
      <c r="D21" s="95"/>
      <c r="E21" s="95"/>
      <c r="F21" s="95"/>
      <c r="G21" s="95"/>
      <c r="H21" s="95"/>
      <c r="I21" s="96"/>
      <c r="J21" s="97"/>
    </row>
    <row r="22" spans="1:10" s="2" customFormat="1" ht="12.5" thickBot="1" x14ac:dyDescent="0.4">
      <c r="A22" s="36"/>
      <c r="B22" s="36"/>
      <c r="C22" s="36"/>
      <c r="D22" s="36"/>
      <c r="E22" s="37" t="s">
        <v>54</v>
      </c>
      <c r="F22" s="98" t="s">
        <v>55</v>
      </c>
      <c r="G22" s="98"/>
      <c r="H22" s="38"/>
      <c r="I22" s="98" t="s">
        <v>56</v>
      </c>
      <c r="J22" s="98"/>
    </row>
    <row r="23" spans="1:10" s="41" customFormat="1" ht="12" x14ac:dyDescent="0.35">
      <c r="A23" s="100" t="s">
        <v>16</v>
      </c>
      <c r="B23" s="100"/>
      <c r="C23" s="100"/>
      <c r="D23" s="100"/>
      <c r="E23" s="39"/>
      <c r="F23" s="24" t="s">
        <v>57</v>
      </c>
      <c r="G23" s="25" t="s">
        <v>58</v>
      </c>
      <c r="H23" s="26"/>
      <c r="I23" s="24" t="s">
        <v>57</v>
      </c>
      <c r="J23" s="25" t="s">
        <v>58</v>
      </c>
    </row>
    <row r="24" spans="1:10" s="41" customFormat="1" ht="10.25" customHeight="1" x14ac:dyDescent="0.35">
      <c r="A24" s="43" t="s">
        <v>73</v>
      </c>
      <c r="C24" s="43"/>
      <c r="D24" s="43"/>
      <c r="E24" s="20">
        <v>0</v>
      </c>
      <c r="F24" s="22">
        <f>SUM(G24/1.2)</f>
        <v>73.333333333333343</v>
      </c>
      <c r="G24" s="22">
        <v>88</v>
      </c>
      <c r="H24" s="43"/>
      <c r="I24" s="12">
        <f>SUM(J24/1.2)</f>
        <v>0</v>
      </c>
      <c r="J24" s="12">
        <f>SUM(G24*E24)</f>
        <v>0</v>
      </c>
    </row>
    <row r="25" spans="1:10" s="41" customFormat="1" ht="10.25" customHeight="1" x14ac:dyDescent="0.35">
      <c r="A25" s="43" t="s">
        <v>32</v>
      </c>
      <c r="C25" s="43"/>
      <c r="D25" s="43"/>
      <c r="E25" s="20">
        <v>0</v>
      </c>
      <c r="F25" s="22">
        <f>SUM(G25/1.2)</f>
        <v>5833.3333333333339</v>
      </c>
      <c r="G25" s="22">
        <v>7000</v>
      </c>
      <c r="H25" s="43"/>
      <c r="I25" s="12">
        <f>SUM(J25/1.2)</f>
        <v>0</v>
      </c>
      <c r="J25" s="12">
        <f>SUM(G25*E25)</f>
        <v>0</v>
      </c>
    </row>
    <row r="26" spans="1:10" s="41" customFormat="1" ht="10.25" customHeight="1" x14ac:dyDescent="0.35">
      <c r="A26" s="43" t="s">
        <v>33</v>
      </c>
      <c r="C26" s="43"/>
      <c r="D26" s="43"/>
      <c r="E26" s="20">
        <v>0</v>
      </c>
      <c r="F26" s="22">
        <f>SUM(G26/1.2)</f>
        <v>9166.6666666666679</v>
      </c>
      <c r="G26" s="23">
        <v>11000</v>
      </c>
      <c r="I26" s="12">
        <f>SUM(J26/1.2)</f>
        <v>0</v>
      </c>
      <c r="J26" s="12">
        <f>SUM(G26*E26)</f>
        <v>0</v>
      </c>
    </row>
    <row r="27" spans="1:10" s="41" customFormat="1" ht="10.25" customHeight="1" x14ac:dyDescent="0.35">
      <c r="A27" s="42" t="s">
        <v>74</v>
      </c>
      <c r="C27" s="40"/>
      <c r="D27" s="40"/>
      <c r="E27" s="20">
        <v>0</v>
      </c>
      <c r="F27" s="22">
        <f>SUM(G27/1.2)</f>
        <v>1480</v>
      </c>
      <c r="G27" s="23">
        <v>1776</v>
      </c>
      <c r="I27" s="12">
        <f>SUM(J27/1.2)</f>
        <v>0</v>
      </c>
      <c r="J27" s="12">
        <f>SUM(G27*E27)</f>
        <v>0</v>
      </c>
    </row>
    <row r="28" spans="1:10" s="41" customFormat="1" ht="4.75" customHeight="1" x14ac:dyDescent="0.35">
      <c r="E28" s="46"/>
    </row>
    <row r="29" spans="1:10" s="15" customFormat="1" ht="10.25" customHeight="1" x14ac:dyDescent="0.35">
      <c r="A29" s="101" t="s">
        <v>30</v>
      </c>
      <c r="B29" s="101"/>
      <c r="C29" s="101"/>
      <c r="D29" s="101"/>
      <c r="E29" s="48">
        <v>0</v>
      </c>
      <c r="F29" s="18"/>
      <c r="G29" s="18"/>
      <c r="H29" s="19"/>
      <c r="I29" s="18">
        <f>SUM(J29/1.2)</f>
        <v>0</v>
      </c>
      <c r="J29" s="18" cm="1">
        <f t="array" ref="J29">SUM(J24:J27*E29)</f>
        <v>0</v>
      </c>
    </row>
    <row r="30" spans="1:10" s="15" customFormat="1" ht="10.25" customHeight="1" x14ac:dyDescent="0.35">
      <c r="A30" s="102" t="s">
        <v>59</v>
      </c>
      <c r="B30" s="102"/>
      <c r="C30" s="102"/>
      <c r="D30" s="102"/>
      <c r="E30" s="27"/>
      <c r="F30" s="27"/>
      <c r="G30" s="28"/>
      <c r="H30" s="28"/>
      <c r="I30" s="29">
        <f>SUM(J30/1.2)</f>
        <v>0</v>
      </c>
      <c r="J30" s="29">
        <f>SUM(J24:J29)</f>
        <v>0</v>
      </c>
    </row>
    <row r="31" spans="1:10" s="41" customFormat="1" ht="10.5" x14ac:dyDescent="0.35">
      <c r="A31" s="103" t="s">
        <v>18</v>
      </c>
      <c r="B31" s="103"/>
      <c r="C31" s="103"/>
      <c r="D31" s="103"/>
      <c r="E31" s="47"/>
      <c r="F31" s="92"/>
      <c r="G31" s="92"/>
      <c r="H31" s="92"/>
      <c r="I31" s="92"/>
      <c r="J31" s="92"/>
    </row>
    <row r="32" spans="1:10" s="41" customFormat="1" ht="10.5" x14ac:dyDescent="0.35">
      <c r="A32" s="93" t="s">
        <v>68</v>
      </c>
      <c r="B32" s="93"/>
      <c r="C32" s="93"/>
      <c r="D32" s="93"/>
      <c r="E32" s="21">
        <v>0</v>
      </c>
      <c r="F32" s="23">
        <f>SUM(G32/1.2)</f>
        <v>3.3333333333333335</v>
      </c>
      <c r="G32" s="23">
        <v>4</v>
      </c>
      <c r="I32" s="11">
        <f>SUM(J32/1.2)</f>
        <v>0</v>
      </c>
      <c r="J32" s="11">
        <f>SUM(G32*E32)</f>
        <v>0</v>
      </c>
    </row>
    <row r="33" spans="1:10" s="41" customFormat="1" ht="10.5" x14ac:dyDescent="0.35">
      <c r="A33" s="51" t="s">
        <v>39</v>
      </c>
      <c r="B33" s="51"/>
      <c r="C33" s="51"/>
      <c r="D33" s="51"/>
      <c r="E33" s="21">
        <v>0</v>
      </c>
      <c r="F33" s="23">
        <f t="shared" ref="F33:F40" si="0">SUM(G33/1.2)</f>
        <v>3.3333333333333335</v>
      </c>
      <c r="G33" s="23">
        <v>4</v>
      </c>
      <c r="I33" s="11">
        <f t="shared" ref="I33:I40" si="1">SUM(J33/1.2)</f>
        <v>0</v>
      </c>
      <c r="J33" s="11">
        <f t="shared" ref="J33:J40" si="2">SUM(G33*E33)</f>
        <v>0</v>
      </c>
    </row>
    <row r="34" spans="1:10" s="41" customFormat="1" ht="10.5" x14ac:dyDescent="0.35">
      <c r="A34" s="93" t="s">
        <v>24</v>
      </c>
      <c r="B34" s="93"/>
      <c r="C34" s="93"/>
      <c r="D34" s="93"/>
      <c r="E34" s="20">
        <v>0</v>
      </c>
      <c r="F34" s="23">
        <f t="shared" si="0"/>
        <v>5.8333333333333339</v>
      </c>
      <c r="G34" s="23">
        <v>7</v>
      </c>
      <c r="I34" s="11">
        <f t="shared" si="1"/>
        <v>0</v>
      </c>
      <c r="J34" s="11">
        <f t="shared" si="2"/>
        <v>0</v>
      </c>
    </row>
    <row r="35" spans="1:10" s="41" customFormat="1" ht="10.5" x14ac:dyDescent="0.35">
      <c r="A35" s="93" t="s">
        <v>19</v>
      </c>
      <c r="B35" s="93"/>
      <c r="C35" s="93"/>
      <c r="D35" s="93"/>
      <c r="E35" s="21">
        <v>0</v>
      </c>
      <c r="F35" s="23">
        <f t="shared" si="0"/>
        <v>40.833333333333336</v>
      </c>
      <c r="G35" s="23">
        <v>49</v>
      </c>
      <c r="I35" s="11">
        <f t="shared" si="1"/>
        <v>0</v>
      </c>
      <c r="J35" s="11">
        <f t="shared" si="2"/>
        <v>0</v>
      </c>
    </row>
    <row r="36" spans="1:10" s="41" customFormat="1" ht="10.5" x14ac:dyDescent="0.35">
      <c r="A36" s="93" t="s">
        <v>67</v>
      </c>
      <c r="B36" s="93"/>
      <c r="C36" s="93"/>
      <c r="D36" s="93"/>
      <c r="E36" s="21">
        <v>0</v>
      </c>
      <c r="F36" s="23">
        <f t="shared" si="0"/>
        <v>40.833333333333336</v>
      </c>
      <c r="G36" s="23">
        <v>49</v>
      </c>
      <c r="I36" s="11">
        <f t="shared" si="1"/>
        <v>0</v>
      </c>
      <c r="J36" s="11">
        <f t="shared" si="2"/>
        <v>0</v>
      </c>
    </row>
    <row r="37" spans="1:10" s="41" customFormat="1" ht="10.5" x14ac:dyDescent="0.35">
      <c r="A37" s="104" t="s">
        <v>37</v>
      </c>
      <c r="B37" s="104"/>
      <c r="C37" s="104"/>
      <c r="D37" s="104"/>
      <c r="E37" s="21">
        <v>0</v>
      </c>
      <c r="F37" s="23">
        <f t="shared" si="0"/>
        <v>83.333333333333343</v>
      </c>
      <c r="G37" s="23">
        <v>100</v>
      </c>
      <c r="I37" s="11">
        <f t="shared" si="1"/>
        <v>0</v>
      </c>
      <c r="J37" s="11">
        <f t="shared" si="2"/>
        <v>0</v>
      </c>
    </row>
    <row r="38" spans="1:10" s="41" customFormat="1" ht="10.5" x14ac:dyDescent="0.35">
      <c r="A38" s="99" t="s">
        <v>38</v>
      </c>
      <c r="B38" s="99"/>
      <c r="C38" s="99"/>
      <c r="D38" s="99"/>
      <c r="E38" s="21">
        <v>0</v>
      </c>
      <c r="F38" s="23">
        <f t="shared" si="0"/>
        <v>41.666666666666671</v>
      </c>
      <c r="G38" s="22">
        <v>50</v>
      </c>
      <c r="H38" s="43"/>
      <c r="I38" s="11">
        <f t="shared" si="1"/>
        <v>0</v>
      </c>
      <c r="J38" s="11">
        <f t="shared" si="2"/>
        <v>0</v>
      </c>
    </row>
    <row r="39" spans="1:10" s="41" customFormat="1" ht="10.5" x14ac:dyDescent="0.35">
      <c r="A39" s="105" t="s">
        <v>34</v>
      </c>
      <c r="B39" s="105"/>
      <c r="C39" s="105"/>
      <c r="D39" s="105"/>
      <c r="E39" s="21">
        <v>0</v>
      </c>
      <c r="F39" s="23">
        <f t="shared" si="0"/>
        <v>3.3333333333333335</v>
      </c>
      <c r="G39" s="22">
        <v>4</v>
      </c>
      <c r="H39" s="43"/>
      <c r="I39" s="11">
        <f t="shared" si="1"/>
        <v>0</v>
      </c>
      <c r="J39" s="11">
        <f t="shared" si="2"/>
        <v>0</v>
      </c>
    </row>
    <row r="40" spans="1:10" s="41" customFormat="1" ht="10.5" x14ac:dyDescent="0.35">
      <c r="A40" s="43" t="s">
        <v>48</v>
      </c>
      <c r="B40" s="43"/>
      <c r="C40" s="43"/>
      <c r="D40" s="43"/>
      <c r="E40" s="21">
        <v>0</v>
      </c>
      <c r="F40" s="23">
        <f t="shared" si="0"/>
        <v>333.33333333333337</v>
      </c>
      <c r="G40" s="22">
        <v>400</v>
      </c>
      <c r="H40" s="43"/>
      <c r="I40" s="11">
        <f t="shared" si="1"/>
        <v>0</v>
      </c>
      <c r="J40" s="11">
        <f t="shared" si="2"/>
        <v>0</v>
      </c>
    </row>
    <row r="41" spans="1:10" s="41" customFormat="1" ht="12" x14ac:dyDescent="0.35">
      <c r="A41" s="102" t="s">
        <v>60</v>
      </c>
      <c r="B41" s="102"/>
      <c r="C41" s="102"/>
      <c r="D41" s="102"/>
      <c r="E41" s="27"/>
      <c r="F41" s="27"/>
      <c r="G41" s="28"/>
      <c r="H41" s="28"/>
      <c r="I41" s="29">
        <f>SUM(J41/1.2)</f>
        <v>0</v>
      </c>
      <c r="J41" s="29">
        <f>SUM(J32:J40)</f>
        <v>0</v>
      </c>
    </row>
    <row r="42" spans="1:10" s="41" customFormat="1" ht="10.5" x14ac:dyDescent="0.35">
      <c r="A42" s="100" t="s">
        <v>42</v>
      </c>
      <c r="B42" s="100"/>
      <c r="C42" s="100"/>
      <c r="D42" s="100"/>
      <c r="E42" s="47"/>
      <c r="F42" s="92"/>
      <c r="G42" s="92"/>
      <c r="H42" s="92"/>
      <c r="I42" s="92"/>
      <c r="J42" s="92"/>
    </row>
    <row r="43" spans="1:10" s="41" customFormat="1" ht="10.5" x14ac:dyDescent="0.35">
      <c r="A43" s="93" t="s">
        <v>45</v>
      </c>
      <c r="B43" s="93"/>
      <c r="C43" s="93"/>
      <c r="D43" s="93"/>
      <c r="E43" s="21">
        <v>0</v>
      </c>
      <c r="F43" s="23">
        <f>SUM(G43/1.2)</f>
        <v>79.166666666666671</v>
      </c>
      <c r="G43" s="23">
        <v>95</v>
      </c>
      <c r="I43" s="11">
        <f t="shared" ref="I43:I48" si="3">SUM(J43/1.2)</f>
        <v>0</v>
      </c>
      <c r="J43" s="11">
        <f>SUM(G43*E43)</f>
        <v>0</v>
      </c>
    </row>
    <row r="44" spans="1:10" s="41" customFormat="1" ht="10.5" x14ac:dyDescent="0.35">
      <c r="A44" s="93" t="s">
        <v>44</v>
      </c>
      <c r="B44" s="93"/>
      <c r="C44" s="93"/>
      <c r="D44" s="93"/>
      <c r="E44" s="21">
        <v>0</v>
      </c>
      <c r="F44" s="23">
        <f>SUM(G44/1.2)</f>
        <v>14.166666666666668</v>
      </c>
      <c r="G44" s="23">
        <v>17</v>
      </c>
      <c r="I44" s="11">
        <f t="shared" si="3"/>
        <v>0</v>
      </c>
      <c r="J44" s="11">
        <f>SUM(G44*E44)</f>
        <v>0</v>
      </c>
    </row>
    <row r="45" spans="1:10" s="41" customFormat="1" ht="10.5" x14ac:dyDescent="0.35">
      <c r="A45" s="51" t="s">
        <v>49</v>
      </c>
      <c r="B45" s="51"/>
      <c r="C45" s="51"/>
      <c r="D45" s="51"/>
      <c r="E45" s="21">
        <v>0</v>
      </c>
      <c r="F45" s="23">
        <f>SUM(G45/1.2)</f>
        <v>15</v>
      </c>
      <c r="G45" s="23">
        <v>18</v>
      </c>
      <c r="I45" s="11">
        <f t="shared" si="3"/>
        <v>0</v>
      </c>
      <c r="J45" s="11">
        <f>SUM(G45*E45)</f>
        <v>0</v>
      </c>
    </row>
    <row r="46" spans="1:10" s="41" customFormat="1" ht="10.5" x14ac:dyDescent="0.35">
      <c r="A46" s="51" t="s">
        <v>41</v>
      </c>
      <c r="B46" s="51"/>
      <c r="C46" s="51"/>
      <c r="D46" s="51"/>
      <c r="E46" s="21">
        <v>0</v>
      </c>
      <c r="F46" s="23">
        <f>SUM(G46/1.2)</f>
        <v>79.166666666666671</v>
      </c>
      <c r="G46" s="23">
        <v>95</v>
      </c>
      <c r="I46" s="11">
        <f t="shared" si="3"/>
        <v>0</v>
      </c>
      <c r="J46" s="11">
        <f>SUM(G46*E46)</f>
        <v>0</v>
      </c>
    </row>
    <row r="47" spans="1:10" s="41" customFormat="1" ht="10.5" x14ac:dyDescent="0.35">
      <c r="A47" s="105" t="s">
        <v>43</v>
      </c>
      <c r="B47" s="105"/>
      <c r="C47" s="105"/>
      <c r="D47" s="105"/>
      <c r="E47" s="21">
        <v>0</v>
      </c>
      <c r="F47" s="23">
        <f>SUM(G47/1.2)</f>
        <v>233.33333333333334</v>
      </c>
      <c r="G47" s="23">
        <v>280</v>
      </c>
      <c r="I47" s="11">
        <f t="shared" si="3"/>
        <v>0</v>
      </c>
      <c r="J47" s="11">
        <f>SUM(G47*E47)</f>
        <v>0</v>
      </c>
    </row>
    <row r="48" spans="1:10" s="41" customFormat="1" ht="12" x14ac:dyDescent="0.35">
      <c r="A48" s="102" t="s">
        <v>61</v>
      </c>
      <c r="B48" s="102"/>
      <c r="C48" s="102"/>
      <c r="D48" s="102"/>
      <c r="E48" s="27"/>
      <c r="F48" s="27"/>
      <c r="G48" s="28"/>
      <c r="H48" s="28"/>
      <c r="I48" s="29">
        <f t="shared" si="3"/>
        <v>0</v>
      </c>
      <c r="J48" s="29">
        <f>SUM(J43:J47)</f>
        <v>0</v>
      </c>
    </row>
    <row r="49" spans="1:10" s="41" customFormat="1" ht="10.5" x14ac:dyDescent="0.35">
      <c r="A49" s="100" t="s">
        <v>20</v>
      </c>
      <c r="B49" s="100"/>
      <c r="C49" s="100"/>
      <c r="D49" s="100"/>
      <c r="E49" s="47"/>
      <c r="F49" s="92"/>
      <c r="G49" s="92"/>
      <c r="H49" s="92"/>
      <c r="I49" s="92"/>
      <c r="J49" s="92"/>
    </row>
    <row r="50" spans="1:10" s="16" customFormat="1" ht="10.5" x14ac:dyDescent="0.35">
      <c r="A50" s="106" t="s">
        <v>40</v>
      </c>
      <c r="B50" s="106"/>
      <c r="C50" s="106"/>
      <c r="D50" s="106"/>
      <c r="E50" s="21">
        <v>0</v>
      </c>
      <c r="F50" s="23">
        <f>SUM(G50/1.2)</f>
        <v>83.333333333333343</v>
      </c>
      <c r="G50" s="23">
        <v>100</v>
      </c>
      <c r="H50" s="41"/>
      <c r="I50" s="11">
        <f>SUM(J50/1.2)</f>
        <v>0</v>
      </c>
      <c r="J50" s="11">
        <f>SUM(G50*E50)</f>
        <v>0</v>
      </c>
    </row>
    <row r="51" spans="1:10" s="41" customFormat="1" ht="10.5" x14ac:dyDescent="0.35">
      <c r="A51" s="51" t="s">
        <v>23</v>
      </c>
      <c r="B51" s="51"/>
      <c r="C51" s="51"/>
      <c r="D51" s="51"/>
      <c r="E51" s="21">
        <v>0</v>
      </c>
      <c r="F51" s="23">
        <f t="shared" ref="F51:F57" si="4">SUM(G51/1.2)</f>
        <v>12.5</v>
      </c>
      <c r="G51" s="23">
        <v>15</v>
      </c>
      <c r="I51" s="11">
        <f t="shared" ref="I51:I57" si="5">SUM(J51/1.2)</f>
        <v>0</v>
      </c>
      <c r="J51" s="11">
        <f t="shared" ref="J51:J57" si="6">SUM(G51*E51)</f>
        <v>0</v>
      </c>
    </row>
    <row r="52" spans="1:10" s="41" customFormat="1" ht="10.5" x14ac:dyDescent="0.35">
      <c r="A52" s="51" t="s">
        <v>25</v>
      </c>
      <c r="B52" s="51"/>
      <c r="C52" s="51"/>
      <c r="D52" s="51"/>
      <c r="E52" s="20">
        <v>0</v>
      </c>
      <c r="F52" s="23">
        <f t="shared" si="4"/>
        <v>5</v>
      </c>
      <c r="G52" s="23">
        <v>6</v>
      </c>
      <c r="I52" s="11">
        <f t="shared" si="5"/>
        <v>0</v>
      </c>
      <c r="J52" s="11">
        <f t="shared" si="6"/>
        <v>0</v>
      </c>
    </row>
    <row r="53" spans="1:10" s="41" customFormat="1" ht="10.5" x14ac:dyDescent="0.35">
      <c r="A53" s="51" t="s">
        <v>26</v>
      </c>
      <c r="B53" s="51"/>
      <c r="C53" s="51"/>
      <c r="D53" s="51"/>
      <c r="E53" s="20">
        <v>0</v>
      </c>
      <c r="F53" s="23">
        <f t="shared" si="4"/>
        <v>8.3333333333333339</v>
      </c>
      <c r="G53" s="23">
        <v>10</v>
      </c>
      <c r="I53" s="11">
        <f t="shared" si="5"/>
        <v>0</v>
      </c>
      <c r="J53" s="11">
        <f t="shared" si="6"/>
        <v>0</v>
      </c>
    </row>
    <row r="54" spans="1:10" s="41" customFormat="1" ht="10.5" x14ac:dyDescent="0.35">
      <c r="A54" s="51" t="s">
        <v>65</v>
      </c>
      <c r="B54" s="51"/>
      <c r="C54" s="51"/>
      <c r="D54" s="51"/>
      <c r="E54" s="21">
        <v>0</v>
      </c>
      <c r="F54" s="23">
        <f t="shared" si="4"/>
        <v>62.5</v>
      </c>
      <c r="G54" s="23">
        <v>75</v>
      </c>
      <c r="I54" s="11">
        <f t="shared" si="5"/>
        <v>0</v>
      </c>
      <c r="J54" s="11">
        <f t="shared" si="6"/>
        <v>0</v>
      </c>
    </row>
    <row r="55" spans="1:10" s="41" customFormat="1" ht="10.5" x14ac:dyDescent="0.35">
      <c r="A55" s="51" t="s">
        <v>21</v>
      </c>
      <c r="B55" s="51"/>
      <c r="C55" s="51"/>
      <c r="D55" s="51"/>
      <c r="E55" s="21">
        <v>0</v>
      </c>
      <c r="F55" s="23">
        <f t="shared" si="4"/>
        <v>20</v>
      </c>
      <c r="G55" s="23">
        <v>24</v>
      </c>
      <c r="I55" s="11">
        <f t="shared" si="5"/>
        <v>0</v>
      </c>
      <c r="J55" s="11">
        <f t="shared" si="6"/>
        <v>0</v>
      </c>
    </row>
    <row r="56" spans="1:10" s="41" customFormat="1" ht="10.5" x14ac:dyDescent="0.35">
      <c r="A56" s="51" t="s">
        <v>22</v>
      </c>
      <c r="B56" s="51"/>
      <c r="C56" s="51"/>
      <c r="D56" s="51"/>
      <c r="E56" s="21">
        <v>0</v>
      </c>
      <c r="F56" s="23">
        <f t="shared" si="4"/>
        <v>16.666666666666668</v>
      </c>
      <c r="G56" s="23">
        <v>20</v>
      </c>
      <c r="I56" s="11">
        <f t="shared" si="5"/>
        <v>0</v>
      </c>
      <c r="J56" s="11">
        <f t="shared" si="6"/>
        <v>0</v>
      </c>
    </row>
    <row r="57" spans="1:10" s="41" customFormat="1" ht="10.5" x14ac:dyDescent="0.35">
      <c r="A57" s="105" t="s">
        <v>27</v>
      </c>
      <c r="B57" s="105"/>
      <c r="C57" s="105"/>
      <c r="D57" s="105"/>
      <c r="E57" s="21">
        <v>0</v>
      </c>
      <c r="F57" s="23">
        <f t="shared" si="4"/>
        <v>83.333333333333343</v>
      </c>
      <c r="G57" s="23">
        <v>100</v>
      </c>
      <c r="I57" s="11">
        <f t="shared" si="5"/>
        <v>0</v>
      </c>
      <c r="J57" s="11">
        <f t="shared" si="6"/>
        <v>0</v>
      </c>
    </row>
    <row r="58" spans="1:10" s="43" customFormat="1" ht="12" x14ac:dyDescent="0.35">
      <c r="A58" s="102" t="s">
        <v>62</v>
      </c>
      <c r="B58" s="102"/>
      <c r="C58" s="102"/>
      <c r="D58" s="102"/>
      <c r="E58" s="27"/>
      <c r="F58" s="27"/>
      <c r="G58" s="28"/>
      <c r="H58" s="28"/>
      <c r="I58" s="29">
        <f>SUM(J58/1.2)</f>
        <v>0</v>
      </c>
      <c r="J58" s="29">
        <f>SUM(J49:J57)</f>
        <v>0</v>
      </c>
    </row>
    <row r="59" spans="1:10" s="41" customFormat="1" ht="10.5" x14ac:dyDescent="0.35">
      <c r="A59" s="100" t="s">
        <v>29</v>
      </c>
      <c r="B59" s="100"/>
      <c r="C59" s="100"/>
      <c r="D59" s="100"/>
      <c r="E59" s="47"/>
      <c r="F59" s="92"/>
      <c r="G59" s="92"/>
      <c r="H59" s="92"/>
      <c r="I59" s="92"/>
      <c r="J59" s="92"/>
    </row>
    <row r="60" spans="1:10" s="41" customFormat="1" ht="10.5" x14ac:dyDescent="0.35">
      <c r="A60" s="51" t="s">
        <v>28</v>
      </c>
      <c r="B60" s="51"/>
      <c r="C60" s="51"/>
      <c r="D60" s="51"/>
      <c r="E60" s="21">
        <v>0</v>
      </c>
      <c r="F60" s="23">
        <f>SUM(G60/1.2)</f>
        <v>0</v>
      </c>
      <c r="G60" s="23">
        <v>0</v>
      </c>
      <c r="I60" s="11">
        <f>SUM(J60/1.2)</f>
        <v>0</v>
      </c>
      <c r="J60" s="11">
        <f>SUM(G60*E60)</f>
        <v>0</v>
      </c>
    </row>
    <row r="61" spans="1:10" s="41" customFormat="1" ht="11" thickBot="1" x14ac:dyDescent="0.4">
      <c r="A61" s="40"/>
      <c r="B61" s="40"/>
      <c r="C61" s="40"/>
      <c r="D61" s="40"/>
      <c r="E61" s="21"/>
      <c r="F61" s="10"/>
      <c r="G61" s="10"/>
      <c r="I61" s="11"/>
      <c r="J61" s="11"/>
    </row>
    <row r="62" spans="1:10" s="41" customFormat="1" ht="12.5" thickBot="1" x14ac:dyDescent="0.4">
      <c r="A62" s="107" t="s">
        <v>63</v>
      </c>
      <c r="B62" s="108"/>
      <c r="C62" s="108"/>
      <c r="D62" s="108"/>
      <c r="E62" s="34" t="e">
        <f>SUM(I62/A18)</f>
        <v>#DIV/0!</v>
      </c>
      <c r="F62" s="30" t="s">
        <v>64</v>
      </c>
      <c r="G62" s="31"/>
      <c r="H62" s="31"/>
      <c r="I62" s="32">
        <f>SUM(J62/1.2)</f>
        <v>0</v>
      </c>
      <c r="J62" s="33">
        <f>SUM(J30,J41,J48,J58,J60)</f>
        <v>0</v>
      </c>
    </row>
    <row r="63" spans="1:10" ht="49.75" customHeight="1" x14ac:dyDescent="0.35">
      <c r="A63" s="109" t="s">
        <v>66</v>
      </c>
      <c r="B63" s="109"/>
      <c r="C63" s="109"/>
      <c r="D63" s="109"/>
      <c r="E63" s="109"/>
      <c r="F63" s="109"/>
      <c r="G63" s="109"/>
      <c r="H63" s="109"/>
      <c r="I63" s="109"/>
      <c r="J63" s="109"/>
    </row>
    <row r="64" spans="1:10" x14ac:dyDescent="0.35">
      <c r="A64" s="110"/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x14ac:dyDescent="0.35">
      <c r="A65" s="111" t="s">
        <v>50</v>
      </c>
      <c r="B65" s="111"/>
      <c r="C65" s="111"/>
      <c r="D65" s="111"/>
      <c r="E65" s="111"/>
      <c r="F65" s="112" t="s">
        <v>51</v>
      </c>
      <c r="G65" s="112"/>
      <c r="H65" s="112"/>
      <c r="I65" s="112"/>
      <c r="J65" s="112"/>
    </row>
  </sheetData>
  <mergeCells count="83">
    <mergeCell ref="F59:J59"/>
    <mergeCell ref="A62:D62"/>
    <mergeCell ref="A63:J63"/>
    <mergeCell ref="A64:J64"/>
    <mergeCell ref="A65:E65"/>
    <mergeCell ref="F65:J65"/>
    <mergeCell ref="A60:D60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F49:J49"/>
    <mergeCell ref="A39:D39"/>
    <mergeCell ref="A41:D41"/>
    <mergeCell ref="A42:D42"/>
    <mergeCell ref="F42:J42"/>
    <mergeCell ref="A43:D43"/>
    <mergeCell ref="A44:D44"/>
    <mergeCell ref="A45:D45"/>
    <mergeCell ref="A46:D46"/>
    <mergeCell ref="A47:D47"/>
    <mergeCell ref="A48:D48"/>
    <mergeCell ref="A49:D49"/>
    <mergeCell ref="A38:D38"/>
    <mergeCell ref="A23:D23"/>
    <mergeCell ref="A29:D29"/>
    <mergeCell ref="A30:D30"/>
    <mergeCell ref="A31:D31"/>
    <mergeCell ref="A33:D33"/>
    <mergeCell ref="A34:D34"/>
    <mergeCell ref="A35:D35"/>
    <mergeCell ref="A36:D36"/>
    <mergeCell ref="A37:D37"/>
    <mergeCell ref="F31:J31"/>
    <mergeCell ref="A32:D32"/>
    <mergeCell ref="A21:B21"/>
    <mergeCell ref="C21:D21"/>
    <mergeCell ref="E21:F21"/>
    <mergeCell ref="G21:H21"/>
    <mergeCell ref="I21:J21"/>
    <mergeCell ref="F22:G22"/>
    <mergeCell ref="I22:J22"/>
    <mergeCell ref="A18:B18"/>
    <mergeCell ref="C18:D18"/>
    <mergeCell ref="E18:F18"/>
    <mergeCell ref="G18:H18"/>
    <mergeCell ref="I18:J18"/>
    <mergeCell ref="A20:B20"/>
    <mergeCell ref="C20:D20"/>
    <mergeCell ref="E20:F20"/>
    <mergeCell ref="G20:H20"/>
    <mergeCell ref="I20:J20"/>
    <mergeCell ref="B15:E15"/>
    <mergeCell ref="G15:J15"/>
    <mergeCell ref="C16:H16"/>
    <mergeCell ref="A17:B17"/>
    <mergeCell ref="C17:H17"/>
    <mergeCell ref="I17:J17"/>
    <mergeCell ref="B12:E12"/>
    <mergeCell ref="G12:J12"/>
    <mergeCell ref="B13:E13"/>
    <mergeCell ref="G13:J13"/>
    <mergeCell ref="B14:E14"/>
    <mergeCell ref="G14:J14"/>
    <mergeCell ref="B9:E9"/>
    <mergeCell ref="G9:J9"/>
    <mergeCell ref="B10:E10"/>
    <mergeCell ref="G10:J10"/>
    <mergeCell ref="B11:E11"/>
    <mergeCell ref="G11:J11"/>
    <mergeCell ref="B8:E8"/>
    <mergeCell ref="G8:J8"/>
    <mergeCell ref="D5:G5"/>
    <mergeCell ref="A6:E6"/>
    <mergeCell ref="F6:J6"/>
    <mergeCell ref="B7:E7"/>
    <mergeCell ref="G7:J7"/>
  </mergeCells>
  <hyperlinks>
    <hyperlink ref="G15" r:id="rId1" xr:uid="{168A15E6-88E9-47F7-A809-54A04DF1709B}"/>
  </hyperlinks>
  <pageMargins left="0.53" right="0.25" top="0.23" bottom="0.16" header="0.16" footer="0.16"/>
  <pageSetup paperSize="9" fitToHeight="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>
    <row r="1" spans="1:1" x14ac:dyDescent="0.35">
      <c r="A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Penaty Golf Resort</dc:creator>
  <cp:lastModifiedBy>Radomir Holečka</cp:lastModifiedBy>
  <cp:lastPrinted>2021-04-02T12:03:29Z</cp:lastPrinted>
  <dcterms:created xsi:type="dcterms:W3CDTF">2012-11-07T15:43:01Z</dcterms:created>
  <dcterms:modified xsi:type="dcterms:W3CDTF">2022-03-15T07:37:22Z</dcterms:modified>
</cp:coreProperties>
</file>